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3020" windowHeight="8010"/>
  </bookViews>
  <sheets>
    <sheet name="Приложение 2" sheetId="1" r:id="rId1"/>
  </sheets>
  <definedNames>
    <definedName name="_ftn1" localSheetId="0">'Приложение 2'!#REF!</definedName>
    <definedName name="_ftnref1" localSheetId="0">'Приложение 2'!#REF!</definedName>
  </definedNames>
  <calcPr calcId="145621"/>
</workbook>
</file>

<file path=xl/calcChain.xml><?xml version="1.0" encoding="utf-8"?>
<calcChain xmlns="http://schemas.openxmlformats.org/spreadsheetml/2006/main">
  <c r="I44" i="1"/>
  <c r="L42"/>
  <c r="J43"/>
  <c r="J41" s="1"/>
  <c r="F43"/>
  <c r="E43"/>
  <c r="G43"/>
  <c r="K43"/>
  <c r="K41" s="1"/>
  <c r="L54"/>
  <c r="L53"/>
  <c r="L52"/>
  <c r="L51"/>
  <c r="L50"/>
  <c r="L49"/>
  <c r="L48"/>
  <c r="L47"/>
  <c r="L45"/>
  <c r="K44"/>
  <c r="J44"/>
  <c r="L46"/>
  <c r="H44"/>
  <c r="I43"/>
  <c r="I41" l="1"/>
  <c r="H43"/>
  <c r="H41" s="1"/>
  <c r="G44"/>
  <c r="E41"/>
  <c r="F41"/>
  <c r="E44"/>
  <c r="J20"/>
  <c r="J18" s="1"/>
  <c r="J21"/>
  <c r="I21"/>
  <c r="K23"/>
  <c r="K22"/>
  <c r="K31"/>
  <c r="K30"/>
  <c r="K29"/>
  <c r="K28"/>
  <c r="K27"/>
  <c r="K26"/>
  <c r="K25"/>
  <c r="K24"/>
  <c r="H21"/>
  <c r="G21"/>
  <c r="F21"/>
  <c r="E21"/>
  <c r="H20"/>
  <c r="H18" s="1"/>
  <c r="G20"/>
  <c r="F20"/>
  <c r="E20"/>
  <c r="G19"/>
  <c r="F19"/>
  <c r="E19"/>
  <c r="L44" l="1"/>
  <c r="L43"/>
  <c r="G41"/>
  <c r="L41" s="1"/>
  <c r="K20"/>
  <c r="E18"/>
  <c r="F18"/>
  <c r="K21"/>
  <c r="G18"/>
  <c r="K19"/>
  <c r="M42" s="1"/>
  <c r="M43" l="1"/>
  <c r="K18"/>
  <c r="M41" s="1"/>
</calcChain>
</file>

<file path=xl/sharedStrings.xml><?xml version="1.0" encoding="utf-8"?>
<sst xmlns="http://schemas.openxmlformats.org/spreadsheetml/2006/main" count="129" uniqueCount="59">
  <si>
    <t>Приложение  2</t>
  </si>
  <si>
    <t xml:space="preserve"> </t>
  </si>
  <si>
    <t>2014 год</t>
  </si>
  <si>
    <t>2015 год</t>
  </si>
  <si>
    <t>2016 год</t>
  </si>
  <si>
    <t>Источники средств</t>
  </si>
  <si>
    <t>областной бюджет</t>
  </si>
  <si>
    <t>местный бюджет</t>
  </si>
  <si>
    <t>Расходы, тыс.рублей</t>
  </si>
  <si>
    <t>Ответственный исполнитель, участники</t>
  </si>
  <si>
    <t>Муниципальная программа Златоустовского городского округа "Управление муниципальными финансами и обеспечение сбалансированности бюджета Златоустовского городского округа"</t>
  </si>
  <si>
    <t>Всего</t>
  </si>
  <si>
    <t>Наименование муниципальной программы, основного мероприятия</t>
  </si>
  <si>
    <t>Финансовое управление Златоустовского городского округа (далее - Финансовое управление)</t>
  </si>
  <si>
    <t>Основное мероприятие 1 «Организация составления, исполнения бюджета Златоустовского городского округа и формирования бюджетной отчетности»</t>
  </si>
  <si>
    <t xml:space="preserve">Финансовое управление </t>
  </si>
  <si>
    <t>Х</t>
  </si>
  <si>
    <t>Основное мероприятие 2 «Управление резервным фондом Администрации Златоустовского городского округа»</t>
  </si>
  <si>
    <t>№ п/п</t>
  </si>
  <si>
    <t>1.</t>
  </si>
  <si>
    <t>2.</t>
  </si>
  <si>
    <t>3.</t>
  </si>
  <si>
    <t>Основное мероприятие 3 «Предоставление гранта главным распорядителям бюджетных средств за достижение высокой оценки качества осуществляемого финансового менеджмента в соответствии с Порядком предоставления гранта главным распорядителям средств Златоустовского городского округа»</t>
  </si>
  <si>
    <t>Основное мероприятие 4 «Обслуживание муниципального долга Златоустовского городского округа»</t>
  </si>
  <si>
    <t>Основное мероприятие 6 "Управление средствами на обеспечение своевременной и полной выплаты заработной платы"</t>
  </si>
  <si>
    <t>Финансовое управление</t>
  </si>
  <si>
    <t>2017 год</t>
  </si>
  <si>
    <t>Основное мероприятие 7 "Управление средствами на обеспечение своевременной уплаты налоговых обязательств"</t>
  </si>
  <si>
    <t>Основное мероприятие 8 "Управление средствами на обеспечение своевременной оплаты топливно-энергетических ресурсов"</t>
  </si>
  <si>
    <t>4.</t>
  </si>
  <si>
    <t>5.</t>
  </si>
  <si>
    <t>6.</t>
  </si>
  <si>
    <t>7.</t>
  </si>
  <si>
    <t>8.</t>
  </si>
  <si>
    <t>9.</t>
  </si>
  <si>
    <t>Основное мероприятие 9 "Управление средствами на исполнение судебных решений по искам к Златоустовскому городскому округу"</t>
  </si>
  <si>
    <t>Основное мероприятие 5 «Сохранение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сети»</t>
  </si>
  <si>
    <t>2018 год</t>
  </si>
  <si>
    <t>2019 год</t>
  </si>
  <si>
    <t>2020 год</t>
  </si>
  <si>
    <t>2021 год</t>
  </si>
  <si>
    <t>2022 год</t>
  </si>
  <si>
    <t>Таблица 1</t>
  </si>
  <si>
    <t>Таблица 2</t>
  </si>
  <si>
    <t>Ресурсное обеспечение реализации муниципальной программы Златоустовского городского округа</t>
  </si>
  <si>
    <t xml:space="preserve"> "Управление муниципальными финансами и обеспечение сбалансированности бюджета Златоустовского городского округа"</t>
  </si>
  <si>
    <t>Итого по 2014-2019 годам</t>
  </si>
  <si>
    <t>2023 год</t>
  </si>
  <si>
    <t>2024 год</t>
  </si>
  <si>
    <t>2025 год</t>
  </si>
  <si>
    <t xml:space="preserve">к муниципальной программе Златоустовского городского округа «Управление муниципальными финансами и обеспечение сбалансированности бюджета Златоустовского городского округа»                       </t>
  </si>
  <si>
    <t>Итог по годам (2014-2026 годы)</t>
  </si>
  <si>
    <t>2026 год</t>
  </si>
  <si>
    <t>Итого по годам (2020-2026 годы)</t>
  </si>
  <si>
    <t>ПРИЛОЖЕНИЕ</t>
  </si>
  <si>
    <t>Утверждено</t>
  </si>
  <si>
    <t>постановлением администрации</t>
  </si>
  <si>
    <t>Златоустовского городского округа</t>
  </si>
  <si>
    <t>от 22.11.2024 г. № 636-П/АДМ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</si>
</sst>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0.00000"/>
    <numFmt numFmtId="167" formatCode="0.000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0" fillId="2" borderId="0" xfId="0" applyFill="1"/>
    <xf numFmtId="0" fontId="1" fillId="2" borderId="0" xfId="0" applyFont="1" applyFill="1" applyAlignment="1">
      <alignment vertical="center"/>
    </xf>
    <xf numFmtId="0" fontId="0" fillId="2" borderId="0" xfId="0" applyFill="1" applyAlignment="1"/>
    <xf numFmtId="164" fontId="1" fillId="2" borderId="1" xfId="0" applyNumberFormat="1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/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 indent="15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/>
    <xf numFmtId="0" fontId="1" fillId="2" borderId="0" xfId="0" applyFont="1" applyFill="1" applyAlignment="1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right"/>
    </xf>
    <xf numFmtId="0" fontId="1" fillId="2" borderId="0" xfId="0" applyFont="1" applyFill="1" applyBorder="1" applyAlignment="1">
      <alignment vertical="center" wrapText="1"/>
    </xf>
    <xf numFmtId="0" fontId="3" fillId="2" borderId="0" xfId="0" applyFont="1" applyFill="1" applyAlignment="1"/>
    <xf numFmtId="0" fontId="1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/>
    <xf numFmtId="0" fontId="6" fillId="2" borderId="0" xfId="0" applyFont="1" applyFill="1" applyAlignment="1"/>
    <xf numFmtId="0" fontId="1" fillId="2" borderId="4" xfId="0" applyFont="1" applyFill="1" applyBorder="1" applyAlignment="1">
      <alignment horizontal="center" vertical="top" wrapText="1"/>
    </xf>
    <xf numFmtId="166" fontId="1" fillId="2" borderId="1" xfId="0" applyNumberFormat="1" applyFont="1" applyFill="1" applyBorder="1" applyAlignment="1">
      <alignment horizontal="center" vertical="top" wrapText="1"/>
    </xf>
    <xf numFmtId="166" fontId="1" fillId="2" borderId="1" xfId="0" applyNumberFormat="1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justify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0" xfId="0" applyFont="1" applyFill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top"/>
    </xf>
    <xf numFmtId="167" fontId="1" fillId="2" borderId="1" xfId="0" applyNumberFormat="1" applyFont="1" applyFill="1" applyBorder="1" applyAlignment="1">
      <alignment horizontal="center" vertical="top" wrapText="1"/>
    </xf>
    <xf numFmtId="166" fontId="8" fillId="2" borderId="1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165" fontId="1" fillId="2" borderId="0" xfId="0" applyNumberFormat="1" applyFont="1" applyFill="1" applyBorder="1" applyAlignment="1">
      <alignment horizontal="center" vertical="top"/>
    </xf>
    <xf numFmtId="166" fontId="1" fillId="2" borderId="0" xfId="0" applyNumberFormat="1" applyFont="1" applyFill="1" applyBorder="1" applyAlignment="1">
      <alignment horizontal="center" vertical="top"/>
    </xf>
    <xf numFmtId="167" fontId="1" fillId="2" borderId="1" xfId="0" applyNumberFormat="1" applyFont="1" applyFill="1" applyBorder="1" applyAlignment="1">
      <alignment horizontal="center" vertical="top"/>
    </xf>
    <xf numFmtId="1" fontId="1" fillId="0" borderId="1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justify" vertical="top" wrapText="1"/>
    </xf>
    <xf numFmtId="0" fontId="0" fillId="2" borderId="5" xfId="0" applyFont="1" applyFill="1" applyBorder="1" applyAlignment="1">
      <alignment horizontal="justify" vertical="top" wrapText="1"/>
    </xf>
    <xf numFmtId="0" fontId="0" fillId="2" borderId="3" xfId="0" applyFont="1" applyFill="1" applyBorder="1" applyAlignment="1">
      <alignment horizontal="justify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justify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3"/>
  <sheetViews>
    <sheetView tabSelected="1" zoomScale="50" zoomScaleNormal="50" workbookViewId="0">
      <selection activeCell="R20" sqref="R20"/>
    </sheetView>
  </sheetViews>
  <sheetFormatPr defaultColWidth="8.85546875" defaultRowHeight="15"/>
  <cols>
    <col min="1" max="1" width="7.5703125" style="20" customWidth="1"/>
    <col min="2" max="2" width="46.28515625" style="3" customWidth="1"/>
    <col min="3" max="3" width="27.85546875" style="21" customWidth="1"/>
    <col min="4" max="4" width="15" style="3" customWidth="1"/>
    <col min="5" max="5" width="16" style="3" customWidth="1"/>
    <col min="6" max="6" width="18" style="3" customWidth="1"/>
    <col min="7" max="7" width="17.140625" style="3" customWidth="1"/>
    <col min="8" max="8" width="14.85546875" style="3" customWidth="1"/>
    <col min="9" max="9" width="14.28515625" style="3" customWidth="1"/>
    <col min="10" max="10" width="14.5703125" style="3" customWidth="1"/>
    <col min="11" max="12" width="16" style="3" customWidth="1"/>
    <col min="13" max="13" width="15.7109375" style="3" customWidth="1"/>
    <col min="14" max="15" width="15" style="3" customWidth="1"/>
    <col min="16" max="16" width="16.28515625" style="3" customWidth="1"/>
    <col min="17" max="16384" width="8.85546875" style="3"/>
  </cols>
  <sheetData>
    <row r="1" spans="1:16" ht="18.75">
      <c r="H1" s="5"/>
      <c r="I1" s="5"/>
      <c r="J1" s="5"/>
      <c r="K1" s="5"/>
      <c r="L1" s="74" t="s">
        <v>54</v>
      </c>
      <c r="M1" s="5"/>
      <c r="N1" s="5"/>
      <c r="O1" s="5"/>
      <c r="P1" s="5"/>
    </row>
    <row r="2" spans="1:16" ht="18.75">
      <c r="H2" s="5"/>
      <c r="I2" s="5"/>
      <c r="J2" s="5"/>
      <c r="K2" s="5"/>
      <c r="L2" s="74" t="s">
        <v>55</v>
      </c>
      <c r="M2" s="5"/>
      <c r="N2" s="5"/>
      <c r="O2" s="5"/>
      <c r="P2" s="5"/>
    </row>
    <row r="3" spans="1:16" ht="18.75">
      <c r="H3" s="5"/>
      <c r="I3" s="5"/>
      <c r="J3" s="5"/>
      <c r="K3" s="5"/>
      <c r="L3" s="74" t="s">
        <v>56</v>
      </c>
      <c r="M3" s="5"/>
      <c r="N3" s="5"/>
      <c r="O3" s="5"/>
      <c r="P3" s="5"/>
    </row>
    <row r="4" spans="1:16" ht="18.75">
      <c r="H4" s="5"/>
      <c r="I4" s="5"/>
      <c r="J4" s="5"/>
      <c r="K4" s="5"/>
      <c r="L4" s="74" t="s">
        <v>57</v>
      </c>
      <c r="M4" s="5"/>
      <c r="N4" s="5"/>
      <c r="O4" s="5"/>
      <c r="P4" s="5"/>
    </row>
    <row r="5" spans="1:16" ht="18.75">
      <c r="H5" s="5"/>
      <c r="I5" s="5"/>
      <c r="J5" s="5"/>
      <c r="K5" s="5"/>
      <c r="L5" s="74" t="s">
        <v>58</v>
      </c>
      <c r="M5" s="5"/>
      <c r="N5" s="5"/>
      <c r="O5" s="5"/>
      <c r="P5" s="5"/>
    </row>
    <row r="6" spans="1:16" ht="19.5" customHeight="1">
      <c r="H6" s="5"/>
      <c r="I6" s="92"/>
      <c r="J6" s="92"/>
      <c r="K6" s="92"/>
      <c r="L6" s="92"/>
      <c r="M6" s="92"/>
      <c r="N6" s="92"/>
      <c r="O6" s="92"/>
      <c r="P6" s="5"/>
    </row>
    <row r="7" spans="1:16" s="26" customFormat="1" ht="15.75">
      <c r="A7" s="22"/>
      <c r="B7" s="23"/>
      <c r="C7" s="24"/>
      <c r="D7" s="25"/>
      <c r="E7" s="4"/>
      <c r="F7" s="4"/>
      <c r="G7" s="4"/>
      <c r="H7" s="4"/>
      <c r="I7" s="4"/>
      <c r="J7" s="4"/>
      <c r="K7" s="94" t="s">
        <v>0</v>
      </c>
      <c r="L7" s="94"/>
      <c r="M7" s="4"/>
      <c r="N7" s="4"/>
      <c r="O7" s="4"/>
      <c r="P7" s="4"/>
    </row>
    <row r="8" spans="1:16" s="26" customFormat="1" ht="30.6" customHeight="1">
      <c r="A8" s="22"/>
      <c r="B8" s="23"/>
      <c r="C8" s="24"/>
      <c r="D8" s="25"/>
      <c r="E8" s="4"/>
      <c r="F8" s="4"/>
      <c r="G8" s="22"/>
      <c r="H8" s="43"/>
      <c r="I8" s="78" t="s">
        <v>50</v>
      </c>
      <c r="J8" s="78"/>
      <c r="K8" s="78"/>
      <c r="L8" s="78"/>
      <c r="M8" s="78"/>
      <c r="N8" s="78"/>
      <c r="O8" s="43"/>
      <c r="P8" s="62"/>
    </row>
    <row r="9" spans="1:16" s="26" customFormat="1" ht="9" customHeight="1">
      <c r="A9" s="22"/>
      <c r="B9" s="23"/>
      <c r="C9" s="24"/>
      <c r="D9" s="25"/>
      <c r="E9" s="4"/>
      <c r="F9" s="4"/>
      <c r="G9" s="4"/>
      <c r="H9" s="4"/>
      <c r="I9" s="27"/>
      <c r="J9" s="78"/>
      <c r="K9" s="78"/>
      <c r="L9" s="78"/>
      <c r="M9" s="78"/>
      <c r="N9" s="78"/>
      <c r="O9" s="78"/>
      <c r="P9" s="78"/>
    </row>
    <row r="10" spans="1:16" s="26" customFormat="1" ht="6.6" customHeight="1">
      <c r="A10" s="22"/>
      <c r="B10" s="23"/>
      <c r="C10" s="24"/>
      <c r="D10" s="25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</row>
    <row r="11" spans="1:16" s="5" customFormat="1" ht="25.5" customHeight="1">
      <c r="A11" s="93" t="s">
        <v>44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</row>
    <row r="12" spans="1:16" s="5" customFormat="1" ht="18.75" customHeight="1">
      <c r="A12" s="93" t="s">
        <v>45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</row>
    <row r="13" spans="1:16" s="5" customFormat="1" ht="1.9" customHeight="1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63"/>
      <c r="M13" s="28"/>
      <c r="N13" s="28"/>
      <c r="O13" s="28"/>
      <c r="P13" s="28"/>
    </row>
    <row r="14" spans="1:16" s="5" customFormat="1" ht="28.5" customHeight="1">
      <c r="A14" s="20"/>
      <c r="B14" s="29" t="s">
        <v>1</v>
      </c>
      <c r="C14" s="21"/>
      <c r="D14" s="3"/>
      <c r="E14" s="3"/>
      <c r="F14" s="3"/>
      <c r="G14" s="3"/>
      <c r="H14" s="3"/>
      <c r="K14" s="16" t="s">
        <v>42</v>
      </c>
      <c r="L14" s="16"/>
    </row>
    <row r="15" spans="1:16" s="31" customFormat="1" ht="15.4" customHeight="1">
      <c r="A15" s="87" t="s">
        <v>18</v>
      </c>
      <c r="B15" s="79" t="s">
        <v>12</v>
      </c>
      <c r="C15" s="87" t="s">
        <v>9</v>
      </c>
      <c r="D15" s="75" t="s">
        <v>5</v>
      </c>
      <c r="E15" s="79" t="s">
        <v>8</v>
      </c>
      <c r="F15" s="79"/>
      <c r="G15" s="79"/>
      <c r="H15" s="79"/>
      <c r="I15" s="79"/>
      <c r="J15" s="79"/>
      <c r="K15" s="79"/>
      <c r="L15" s="68"/>
      <c r="M15" s="30"/>
      <c r="N15" s="30"/>
      <c r="O15" s="30"/>
      <c r="P15" s="30"/>
    </row>
    <row r="16" spans="1:16" s="31" customFormat="1" ht="32.25" customHeight="1">
      <c r="A16" s="88"/>
      <c r="B16" s="79"/>
      <c r="C16" s="88"/>
      <c r="D16" s="80"/>
      <c r="E16" s="17" t="s">
        <v>2</v>
      </c>
      <c r="F16" s="17" t="s">
        <v>3</v>
      </c>
      <c r="G16" s="17" t="s">
        <v>4</v>
      </c>
      <c r="H16" s="18" t="s">
        <v>26</v>
      </c>
      <c r="I16" s="18" t="s">
        <v>37</v>
      </c>
      <c r="J16" s="18" t="s">
        <v>38</v>
      </c>
      <c r="K16" s="32" t="s">
        <v>46</v>
      </c>
      <c r="L16" s="68"/>
    </row>
    <row r="17" spans="1:12" s="33" customFormat="1" ht="12.75">
      <c r="A17" s="1">
        <v>1</v>
      </c>
      <c r="B17" s="2">
        <v>2</v>
      </c>
      <c r="C17" s="2">
        <v>3</v>
      </c>
      <c r="D17" s="2">
        <v>4</v>
      </c>
      <c r="E17" s="2">
        <v>5</v>
      </c>
      <c r="F17" s="2">
        <v>6</v>
      </c>
      <c r="G17" s="2">
        <v>7</v>
      </c>
      <c r="H17" s="1">
        <v>8</v>
      </c>
      <c r="I17" s="1">
        <v>9</v>
      </c>
      <c r="J17" s="1">
        <v>10</v>
      </c>
      <c r="K17" s="1">
        <v>9</v>
      </c>
      <c r="L17" s="69"/>
    </row>
    <row r="18" spans="1:12" s="34" customFormat="1" ht="15.75" customHeight="1">
      <c r="A18" s="81"/>
      <c r="B18" s="84" t="s">
        <v>10</v>
      </c>
      <c r="C18" s="10" t="s">
        <v>11</v>
      </c>
      <c r="D18" s="10" t="s">
        <v>16</v>
      </c>
      <c r="E18" s="6">
        <f>E19+E20</f>
        <v>100370.09999999999</v>
      </c>
      <c r="F18" s="7">
        <f t="shared" ref="F18:H18" si="0">SUM(F19:F20)</f>
        <v>90140.463000000003</v>
      </c>
      <c r="G18" s="7">
        <f t="shared" si="0"/>
        <v>77524.508000000002</v>
      </c>
      <c r="H18" s="7">
        <f t="shared" si="0"/>
        <v>67539.703000000009</v>
      </c>
      <c r="I18" s="9">
        <v>84371.89</v>
      </c>
      <c r="J18" s="9">
        <f>J19+J20</f>
        <v>63386.21</v>
      </c>
      <c r="K18" s="14">
        <f t="shared" ref="K18:K31" si="1">SUM(E18:J18)</f>
        <v>483332.87400000001</v>
      </c>
      <c r="L18" s="70"/>
    </row>
    <row r="19" spans="1:12" s="34" customFormat="1" ht="34.9" customHeight="1">
      <c r="A19" s="82"/>
      <c r="B19" s="89"/>
      <c r="C19" s="90" t="s">
        <v>13</v>
      </c>
      <c r="D19" s="10" t="s">
        <v>6</v>
      </c>
      <c r="E19" s="6">
        <f>E22</f>
        <v>19071</v>
      </c>
      <c r="F19" s="6">
        <f>F22</f>
        <v>0</v>
      </c>
      <c r="G19" s="6">
        <f>G22</f>
        <v>0</v>
      </c>
      <c r="H19" s="8">
        <v>0</v>
      </c>
      <c r="I19" s="8">
        <v>0</v>
      </c>
      <c r="J19" s="8">
        <v>0</v>
      </c>
      <c r="K19" s="14">
        <f t="shared" si="1"/>
        <v>19071</v>
      </c>
      <c r="L19" s="70"/>
    </row>
    <row r="20" spans="1:12" s="34" customFormat="1" ht="67.150000000000006" customHeight="1">
      <c r="A20" s="83"/>
      <c r="B20" s="86"/>
      <c r="C20" s="91"/>
      <c r="D20" s="10" t="s">
        <v>7</v>
      </c>
      <c r="E20" s="7">
        <f>SUM(E23+E24+E25+E26+E27+E28+E29+E30)</f>
        <v>81299.099999999991</v>
      </c>
      <c r="F20" s="7">
        <f>SUM(F23+F24+F25+F26+F27+F28+F29+F30+F31)</f>
        <v>90140.463000000003</v>
      </c>
      <c r="G20" s="7">
        <f>SUM(G23+G24+G25+G26+G27+G28+G29+G30+G31)</f>
        <v>77524.508000000002</v>
      </c>
      <c r="H20" s="7">
        <f>SUM(H23+H24+H25+H26+H27+H28+H29+H30+H31)</f>
        <v>67539.703000000009</v>
      </c>
      <c r="I20" s="7">
        <v>84371.89</v>
      </c>
      <c r="J20" s="9">
        <f>J23+J24+J25+J26+J27+J28+J29+J30+J31</f>
        <v>63386.21</v>
      </c>
      <c r="K20" s="14">
        <f>SUM(E20:J20)</f>
        <v>464261.87400000001</v>
      </c>
      <c r="L20" s="70"/>
    </row>
    <row r="21" spans="1:12" s="34" customFormat="1" ht="15.75" customHeight="1">
      <c r="A21" s="81" t="s">
        <v>19</v>
      </c>
      <c r="B21" s="84" t="s">
        <v>14</v>
      </c>
      <c r="C21" s="35" t="s">
        <v>11</v>
      </c>
      <c r="D21" s="10" t="s">
        <v>16</v>
      </c>
      <c r="E21" s="6">
        <f t="shared" ref="E21:J21" si="2">SUM(E22:E23)</f>
        <v>19071</v>
      </c>
      <c r="F21" s="9">
        <f t="shared" si="2"/>
        <v>18639.93</v>
      </c>
      <c r="G21" s="9">
        <f t="shared" si="2"/>
        <v>18914.39</v>
      </c>
      <c r="H21" s="7">
        <f t="shared" si="2"/>
        <v>21258.687999999998</v>
      </c>
      <c r="I21" s="9">
        <f t="shared" si="2"/>
        <v>23123.15</v>
      </c>
      <c r="J21" s="36">
        <f t="shared" si="2"/>
        <v>24160.861919999999</v>
      </c>
      <c r="K21" s="37">
        <f t="shared" si="1"/>
        <v>125168.01991999999</v>
      </c>
      <c r="L21" s="71"/>
    </row>
    <row r="22" spans="1:12" s="31" customFormat="1" ht="36.75" customHeight="1">
      <c r="A22" s="82"/>
      <c r="B22" s="85"/>
      <c r="C22" s="90" t="s">
        <v>15</v>
      </c>
      <c r="D22" s="10" t="s">
        <v>6</v>
      </c>
      <c r="E22" s="10">
        <v>19071</v>
      </c>
      <c r="F22" s="10">
        <v>0</v>
      </c>
      <c r="G22" s="10">
        <v>0</v>
      </c>
      <c r="H22" s="11">
        <v>0</v>
      </c>
      <c r="I22" s="12">
        <v>0</v>
      </c>
      <c r="J22" s="15">
        <v>0</v>
      </c>
      <c r="K22" s="14">
        <f t="shared" si="1"/>
        <v>19071</v>
      </c>
      <c r="L22" s="70"/>
    </row>
    <row r="23" spans="1:12" s="31" customFormat="1" ht="36.75" customHeight="1">
      <c r="A23" s="83"/>
      <c r="B23" s="86"/>
      <c r="C23" s="91"/>
      <c r="D23" s="13" t="s">
        <v>7</v>
      </c>
      <c r="E23" s="10">
        <v>0</v>
      </c>
      <c r="F23" s="10">
        <v>18639.93</v>
      </c>
      <c r="G23" s="10">
        <v>18914.39</v>
      </c>
      <c r="H23" s="11">
        <v>21258.687999999998</v>
      </c>
      <c r="I23" s="15">
        <v>23123.15</v>
      </c>
      <c r="J23" s="37">
        <v>24160.861919999999</v>
      </c>
      <c r="K23" s="37">
        <f t="shared" si="1"/>
        <v>106097.01991999999</v>
      </c>
      <c r="L23" s="71"/>
    </row>
    <row r="24" spans="1:12" s="31" customFormat="1" ht="53.45" customHeight="1">
      <c r="A24" s="38" t="s">
        <v>20</v>
      </c>
      <c r="B24" s="39" t="s">
        <v>17</v>
      </c>
      <c r="C24" s="40" t="s">
        <v>15</v>
      </c>
      <c r="D24" s="13" t="s">
        <v>7</v>
      </c>
      <c r="E24" s="10">
        <v>34882.199999999997</v>
      </c>
      <c r="F24" s="10">
        <v>41546.033000000003</v>
      </c>
      <c r="G24" s="7">
        <v>25563.594000000001</v>
      </c>
      <c r="H24" s="11">
        <v>18109.713</v>
      </c>
      <c r="I24" s="11">
        <v>19966.580000000002</v>
      </c>
      <c r="J24" s="15">
        <v>27511.91</v>
      </c>
      <c r="K24" s="14">
        <f t="shared" si="1"/>
        <v>167580.03</v>
      </c>
      <c r="L24" s="70"/>
    </row>
    <row r="25" spans="1:12" s="31" customFormat="1" ht="127.5" customHeight="1">
      <c r="A25" s="11" t="s">
        <v>21</v>
      </c>
      <c r="B25" s="41" t="s">
        <v>22</v>
      </c>
      <c r="C25" s="10" t="s">
        <v>15</v>
      </c>
      <c r="D25" s="10" t="s">
        <v>7</v>
      </c>
      <c r="E25" s="15">
        <v>200</v>
      </c>
      <c r="F25" s="15">
        <v>200</v>
      </c>
      <c r="G25" s="12">
        <v>0</v>
      </c>
      <c r="H25" s="15">
        <v>200</v>
      </c>
      <c r="I25" s="15">
        <v>200</v>
      </c>
      <c r="J25" s="15">
        <v>200</v>
      </c>
      <c r="K25" s="14">
        <f t="shared" si="1"/>
        <v>1000</v>
      </c>
      <c r="L25" s="70"/>
    </row>
    <row r="26" spans="1:12" s="31" customFormat="1" ht="55.15" customHeight="1">
      <c r="A26" s="11" t="s">
        <v>29</v>
      </c>
      <c r="B26" s="42" t="s">
        <v>23</v>
      </c>
      <c r="C26" s="10" t="s">
        <v>15</v>
      </c>
      <c r="D26" s="13" t="s">
        <v>7</v>
      </c>
      <c r="E26" s="10">
        <v>4972.2</v>
      </c>
      <c r="F26" s="10">
        <v>12218.1</v>
      </c>
      <c r="G26" s="10">
        <v>7313.5</v>
      </c>
      <c r="H26" s="11">
        <v>7291.1</v>
      </c>
      <c r="I26" s="15">
        <v>5206.1000000000004</v>
      </c>
      <c r="J26" s="37">
        <v>14.378080000000001</v>
      </c>
      <c r="K26" s="37">
        <f t="shared" si="1"/>
        <v>37015.378080000002</v>
      </c>
      <c r="L26" s="71"/>
    </row>
    <row r="27" spans="1:12" s="31" customFormat="1" ht="84" customHeight="1">
      <c r="A27" s="11" t="s">
        <v>30</v>
      </c>
      <c r="B27" s="39" t="s">
        <v>36</v>
      </c>
      <c r="C27" s="10" t="s">
        <v>15</v>
      </c>
      <c r="D27" s="10" t="s">
        <v>7</v>
      </c>
      <c r="E27" s="10">
        <v>2421.5</v>
      </c>
      <c r="F27" s="10">
        <v>2560.37</v>
      </c>
      <c r="G27" s="10">
        <v>3594.71</v>
      </c>
      <c r="H27" s="11">
        <v>3488.5120000000002</v>
      </c>
      <c r="I27" s="15">
        <v>6671.65</v>
      </c>
      <c r="J27" s="15">
        <v>3611.06</v>
      </c>
      <c r="K27" s="14">
        <f t="shared" si="1"/>
        <v>22347.802</v>
      </c>
      <c r="L27" s="70"/>
    </row>
    <row r="28" spans="1:12" s="31" customFormat="1" ht="49.15" customHeight="1">
      <c r="A28" s="11" t="s">
        <v>31</v>
      </c>
      <c r="B28" s="43" t="s">
        <v>24</v>
      </c>
      <c r="C28" s="10" t="s">
        <v>15</v>
      </c>
      <c r="D28" s="10" t="s">
        <v>7</v>
      </c>
      <c r="E28" s="10">
        <v>12979.1</v>
      </c>
      <c r="F28" s="10">
        <v>0</v>
      </c>
      <c r="G28" s="13">
        <v>1837.97</v>
      </c>
      <c r="H28" s="11">
        <v>3096.55</v>
      </c>
      <c r="I28" s="15">
        <v>0</v>
      </c>
      <c r="J28" s="15">
        <v>5399.3</v>
      </c>
      <c r="K28" s="14">
        <f t="shared" si="1"/>
        <v>23312.92</v>
      </c>
      <c r="L28" s="70"/>
    </row>
    <row r="29" spans="1:12" ht="51.6" customHeight="1">
      <c r="A29" s="11" t="s">
        <v>32</v>
      </c>
      <c r="B29" s="44" t="s">
        <v>27</v>
      </c>
      <c r="C29" s="11" t="s">
        <v>25</v>
      </c>
      <c r="D29" s="10" t="s">
        <v>7</v>
      </c>
      <c r="E29" s="11">
        <v>0</v>
      </c>
      <c r="F29" s="8">
        <v>71</v>
      </c>
      <c r="G29" s="11">
        <v>0</v>
      </c>
      <c r="H29" s="11">
        <v>0</v>
      </c>
      <c r="I29" s="15">
        <v>0</v>
      </c>
      <c r="J29" s="15">
        <v>0</v>
      </c>
      <c r="K29" s="14">
        <f t="shared" si="1"/>
        <v>71</v>
      </c>
      <c r="L29" s="70"/>
    </row>
    <row r="30" spans="1:12" ht="55.15" customHeight="1">
      <c r="A30" s="11" t="s">
        <v>33</v>
      </c>
      <c r="B30" s="44" t="s">
        <v>28</v>
      </c>
      <c r="C30" s="11" t="s">
        <v>15</v>
      </c>
      <c r="D30" s="10" t="s">
        <v>7</v>
      </c>
      <c r="E30" s="11">
        <v>25844.1</v>
      </c>
      <c r="F30" s="11">
        <v>14764.1</v>
      </c>
      <c r="G30" s="11">
        <v>8000</v>
      </c>
      <c r="H30" s="11">
        <v>3294.1</v>
      </c>
      <c r="I30" s="15">
        <v>650</v>
      </c>
      <c r="J30" s="15">
        <v>1147</v>
      </c>
      <c r="K30" s="14">
        <f t="shared" si="1"/>
        <v>53699.299999999996</v>
      </c>
      <c r="L30" s="70"/>
    </row>
    <row r="31" spans="1:12" ht="67.150000000000006" customHeight="1">
      <c r="A31" s="11" t="s">
        <v>34</v>
      </c>
      <c r="B31" s="41" t="s">
        <v>35</v>
      </c>
      <c r="C31" s="11" t="s">
        <v>15</v>
      </c>
      <c r="D31" s="45" t="s">
        <v>7</v>
      </c>
      <c r="E31" s="11">
        <v>0</v>
      </c>
      <c r="F31" s="11">
        <v>140.93</v>
      </c>
      <c r="G31" s="14">
        <v>12300.343999999999</v>
      </c>
      <c r="H31" s="11">
        <v>10801.04</v>
      </c>
      <c r="I31" s="15">
        <v>28554.41</v>
      </c>
      <c r="J31" s="15">
        <v>1341.7</v>
      </c>
      <c r="K31" s="14">
        <f t="shared" si="1"/>
        <v>53138.423999999999</v>
      </c>
      <c r="L31" s="70"/>
    </row>
    <row r="37" spans="1:15" ht="18.75">
      <c r="B37" s="29" t="s">
        <v>1</v>
      </c>
      <c r="H37" s="16" t="s">
        <v>43</v>
      </c>
      <c r="I37" s="5"/>
      <c r="J37" s="5"/>
      <c r="K37" s="5"/>
      <c r="L37" s="5"/>
      <c r="M37" s="5"/>
      <c r="N37" s="5"/>
    </row>
    <row r="38" spans="1:15" ht="15.75" customHeight="1">
      <c r="A38" s="87" t="s">
        <v>18</v>
      </c>
      <c r="B38" s="79" t="s">
        <v>12</v>
      </c>
      <c r="C38" s="87" t="s">
        <v>9</v>
      </c>
      <c r="D38" s="75" t="s">
        <v>5</v>
      </c>
      <c r="E38" s="75" t="s">
        <v>8</v>
      </c>
      <c r="F38" s="76"/>
      <c r="G38" s="76"/>
      <c r="H38" s="76"/>
      <c r="I38" s="76"/>
      <c r="J38" s="76"/>
      <c r="K38" s="76"/>
      <c r="L38" s="76"/>
      <c r="M38" s="77"/>
      <c r="N38" s="30"/>
      <c r="O38" s="30"/>
    </row>
    <row r="39" spans="1:15" ht="47.25">
      <c r="A39" s="88"/>
      <c r="B39" s="79"/>
      <c r="C39" s="88"/>
      <c r="D39" s="80"/>
      <c r="E39" s="50" t="s">
        <v>39</v>
      </c>
      <c r="F39" s="18" t="s">
        <v>40</v>
      </c>
      <c r="G39" s="50" t="s">
        <v>41</v>
      </c>
      <c r="H39" s="50" t="s">
        <v>47</v>
      </c>
      <c r="I39" s="57" t="s">
        <v>48</v>
      </c>
      <c r="J39" s="58" t="s">
        <v>49</v>
      </c>
      <c r="K39" s="58" t="s">
        <v>52</v>
      </c>
      <c r="L39" s="61" t="s">
        <v>53</v>
      </c>
      <c r="M39" s="61" t="s">
        <v>51</v>
      </c>
    </row>
    <row r="40" spans="1:15" ht="15.75">
      <c r="A40" s="1">
        <v>1</v>
      </c>
      <c r="B40" s="2">
        <v>2</v>
      </c>
      <c r="C40" s="2">
        <v>3</v>
      </c>
      <c r="D40" s="2">
        <v>4</v>
      </c>
      <c r="E40" s="51">
        <v>5</v>
      </c>
      <c r="F40" s="1">
        <v>6</v>
      </c>
      <c r="G40" s="51">
        <v>7</v>
      </c>
      <c r="H40" s="66">
        <v>8</v>
      </c>
      <c r="I40" s="1">
        <v>9</v>
      </c>
      <c r="J40" s="46">
        <v>10</v>
      </c>
      <c r="K40" s="11">
        <v>11</v>
      </c>
      <c r="L40" s="11"/>
      <c r="M40" s="56">
        <v>12</v>
      </c>
    </row>
    <row r="41" spans="1:15" ht="15.75">
      <c r="A41" s="81"/>
      <c r="B41" s="84" t="s">
        <v>10</v>
      </c>
      <c r="C41" s="10" t="s">
        <v>11</v>
      </c>
      <c r="D41" s="10" t="s">
        <v>16</v>
      </c>
      <c r="E41" s="52">
        <f t="shared" ref="E41:H41" si="3">SUM(E42:E43)</f>
        <v>97740.766999999993</v>
      </c>
      <c r="F41" s="49">
        <f t="shared" si="3"/>
        <v>46670.808940000003</v>
      </c>
      <c r="G41" s="52">
        <f t="shared" si="3"/>
        <v>99531.852000000014</v>
      </c>
      <c r="H41" s="67">
        <f t="shared" si="3"/>
        <v>103362.60441999999</v>
      </c>
      <c r="I41" s="14">
        <f>SUM(I42:I43)</f>
        <v>194275.83400000003</v>
      </c>
      <c r="J41" s="8">
        <f>SUM(J42:J43)</f>
        <v>41149</v>
      </c>
      <c r="K41" s="8">
        <f>K42+K43</f>
        <v>41149</v>
      </c>
      <c r="L41" s="37">
        <f t="shared" ref="L41:L54" si="4">SUM(E41:K41)</f>
        <v>623879.8663600001</v>
      </c>
      <c r="M41" s="36">
        <f>SUM(K18+L41)</f>
        <v>1107212.7403600002</v>
      </c>
    </row>
    <row r="42" spans="1:15" ht="31.5">
      <c r="A42" s="82"/>
      <c r="B42" s="89"/>
      <c r="C42" s="90" t="s">
        <v>13</v>
      </c>
      <c r="D42" s="10" t="s">
        <v>6</v>
      </c>
      <c r="E42" s="73">
        <v>0</v>
      </c>
      <c r="F42" s="12">
        <v>0</v>
      </c>
      <c r="G42" s="73">
        <v>0</v>
      </c>
      <c r="H42" s="73">
        <v>0</v>
      </c>
      <c r="I42" s="12">
        <v>0</v>
      </c>
      <c r="J42" s="12">
        <v>0</v>
      </c>
      <c r="K42" s="12">
        <v>0</v>
      </c>
      <c r="L42" s="12">
        <f t="shared" si="4"/>
        <v>0</v>
      </c>
      <c r="M42" s="7">
        <f>SUM(K19+L42)</f>
        <v>19071</v>
      </c>
    </row>
    <row r="43" spans="1:15" ht="36.75" customHeight="1">
      <c r="A43" s="83"/>
      <c r="B43" s="86"/>
      <c r="C43" s="91"/>
      <c r="D43" s="10" t="s">
        <v>7</v>
      </c>
      <c r="E43" s="52">
        <f t="shared" ref="E43:K43" si="5">SUM(E46:E54)</f>
        <v>97740.766999999993</v>
      </c>
      <c r="F43" s="36">
        <f t="shared" si="5"/>
        <v>46670.808940000003</v>
      </c>
      <c r="G43" s="52">
        <f t="shared" si="5"/>
        <v>99531.852000000014</v>
      </c>
      <c r="H43" s="67">
        <f t="shared" si="5"/>
        <v>103362.60441999999</v>
      </c>
      <c r="I43" s="6">
        <f t="shared" si="5"/>
        <v>194275.83400000003</v>
      </c>
      <c r="J43" s="15">
        <f t="shared" si="5"/>
        <v>41149</v>
      </c>
      <c r="K43" s="8">
        <f t="shared" si="5"/>
        <v>41149</v>
      </c>
      <c r="L43" s="37">
        <f t="shared" si="4"/>
        <v>623879.8663600001</v>
      </c>
      <c r="M43" s="36">
        <f>SUM(K20+L43)</f>
        <v>1088141.7403600002</v>
      </c>
    </row>
    <row r="44" spans="1:15" ht="15.75">
      <c r="A44" s="81" t="s">
        <v>19</v>
      </c>
      <c r="B44" s="84" t="s">
        <v>14</v>
      </c>
      <c r="C44" s="35" t="s">
        <v>11</v>
      </c>
      <c r="D44" s="10" t="s">
        <v>16</v>
      </c>
      <c r="E44" s="64">
        <f t="shared" ref="E44:G44" si="6">SUM(E45:E46)</f>
        <v>24469.35</v>
      </c>
      <c r="F44" s="48">
        <v>26387.297399999999</v>
      </c>
      <c r="G44" s="54">
        <f t="shared" si="6"/>
        <v>31556.1</v>
      </c>
      <c r="H44" s="64">
        <f>H45+H46</f>
        <v>34674.71</v>
      </c>
      <c r="I44" s="8">
        <f>I45+I46</f>
        <v>40176.699999999997</v>
      </c>
      <c r="J44" s="59">
        <f>J45+J46</f>
        <v>35940</v>
      </c>
      <c r="K44" s="8">
        <f>K45+K46</f>
        <v>35940</v>
      </c>
      <c r="L44" s="72">
        <f t="shared" si="4"/>
        <v>229144.15739999997</v>
      </c>
    </row>
    <row r="45" spans="1:15" ht="31.5">
      <c r="A45" s="82"/>
      <c r="B45" s="85"/>
      <c r="C45" s="90" t="s">
        <v>15</v>
      </c>
      <c r="D45" s="10" t="s">
        <v>6</v>
      </c>
      <c r="E45" s="55">
        <v>0</v>
      </c>
      <c r="F45" s="11">
        <v>0</v>
      </c>
      <c r="G45" s="55">
        <v>0</v>
      </c>
      <c r="H45" s="55">
        <v>0</v>
      </c>
      <c r="I45" s="12">
        <v>0</v>
      </c>
      <c r="J45" s="11">
        <v>0</v>
      </c>
      <c r="K45" s="11">
        <v>0</v>
      </c>
      <c r="L45" s="11">
        <f t="shared" si="4"/>
        <v>0</v>
      </c>
    </row>
    <row r="46" spans="1:15" ht="31.5">
      <c r="A46" s="83"/>
      <c r="B46" s="86"/>
      <c r="C46" s="91"/>
      <c r="D46" s="13" t="s">
        <v>7</v>
      </c>
      <c r="E46" s="55">
        <v>24469.35</v>
      </c>
      <c r="F46" s="11">
        <v>26387.297399999999</v>
      </c>
      <c r="G46" s="55">
        <v>31556.1</v>
      </c>
      <c r="H46" s="65">
        <v>34674.71</v>
      </c>
      <c r="I46" s="8">
        <v>40176.699999999997</v>
      </c>
      <c r="J46" s="8">
        <v>35940</v>
      </c>
      <c r="K46" s="8">
        <v>35940</v>
      </c>
      <c r="L46" s="11">
        <f t="shared" si="4"/>
        <v>229144.15739999997</v>
      </c>
    </row>
    <row r="47" spans="1:15" ht="47.25">
      <c r="A47" s="38" t="s">
        <v>20</v>
      </c>
      <c r="B47" s="39" t="s">
        <v>17</v>
      </c>
      <c r="C47" s="40" t="s">
        <v>15</v>
      </c>
      <c r="D47" s="13" t="s">
        <v>7</v>
      </c>
      <c r="E47" s="55">
        <v>48824.457999999999</v>
      </c>
      <c r="F47" s="47">
        <v>13749.93894</v>
      </c>
      <c r="G47" s="55">
        <v>22395.191999999999</v>
      </c>
      <c r="H47" s="55">
        <v>60645.80442</v>
      </c>
      <c r="I47" s="8">
        <v>90718.134000000005</v>
      </c>
      <c r="J47" s="11">
        <v>0</v>
      </c>
      <c r="K47" s="11">
        <v>0</v>
      </c>
      <c r="L47" s="37">
        <f t="shared" si="4"/>
        <v>236333.52736000001</v>
      </c>
    </row>
    <row r="48" spans="1:15" ht="126">
      <c r="A48" s="11" t="s">
        <v>21</v>
      </c>
      <c r="B48" s="60" t="s">
        <v>22</v>
      </c>
      <c r="C48" s="10" t="s">
        <v>15</v>
      </c>
      <c r="D48" s="10" t="s">
        <v>7</v>
      </c>
      <c r="E48" s="55">
        <v>200</v>
      </c>
      <c r="F48" s="11">
        <v>200</v>
      </c>
      <c r="G48" s="55">
        <v>200</v>
      </c>
      <c r="H48" s="55">
        <v>200</v>
      </c>
      <c r="I48" s="12">
        <v>200</v>
      </c>
      <c r="J48" s="11">
        <v>0</v>
      </c>
      <c r="K48" s="11">
        <v>0</v>
      </c>
      <c r="L48" s="11">
        <f t="shared" si="4"/>
        <v>1000</v>
      </c>
    </row>
    <row r="49" spans="1:12" ht="47.25">
      <c r="A49" s="11" t="s">
        <v>29</v>
      </c>
      <c r="B49" s="42" t="s">
        <v>23</v>
      </c>
      <c r="C49" s="10" t="s">
        <v>15</v>
      </c>
      <c r="D49" s="13" t="s">
        <v>7</v>
      </c>
      <c r="E49" s="55">
        <v>0</v>
      </c>
      <c r="F49" s="11">
        <v>0</v>
      </c>
      <c r="G49" s="55">
        <v>0</v>
      </c>
      <c r="H49" s="55">
        <v>0</v>
      </c>
      <c r="I49" s="12">
        <v>0</v>
      </c>
      <c r="J49" s="11">
        <v>0</v>
      </c>
      <c r="K49" s="11">
        <v>0</v>
      </c>
      <c r="L49" s="11">
        <f t="shared" si="4"/>
        <v>0</v>
      </c>
    </row>
    <row r="50" spans="1:12" ht="78.75">
      <c r="A50" s="11" t="s">
        <v>30</v>
      </c>
      <c r="B50" s="39" t="s">
        <v>36</v>
      </c>
      <c r="C50" s="10" t="s">
        <v>15</v>
      </c>
      <c r="D50" s="10" t="s">
        <v>7</v>
      </c>
      <c r="E50" s="65">
        <v>5620</v>
      </c>
      <c r="F50" s="47">
        <v>4065.6026000000002</v>
      </c>
      <c r="G50" s="55">
        <v>4582.1000000000004</v>
      </c>
      <c r="H50" s="55">
        <v>4842.09</v>
      </c>
      <c r="I50" s="8">
        <v>16433.2</v>
      </c>
      <c r="J50" s="8">
        <v>5209</v>
      </c>
      <c r="K50" s="8">
        <v>5209</v>
      </c>
      <c r="L50" s="72">
        <f t="shared" si="4"/>
        <v>45960.992599999998</v>
      </c>
    </row>
    <row r="51" spans="1:12" ht="47.25">
      <c r="A51" s="11" t="s">
        <v>31</v>
      </c>
      <c r="B51" s="43" t="s">
        <v>24</v>
      </c>
      <c r="C51" s="10" t="s">
        <v>15</v>
      </c>
      <c r="D51" s="10" t="s">
        <v>7</v>
      </c>
      <c r="E51" s="55">
        <v>9490.2890000000007</v>
      </c>
      <c r="F51" s="47">
        <v>0</v>
      </c>
      <c r="G51" s="55">
        <v>3149.36</v>
      </c>
      <c r="H51" s="55">
        <v>0</v>
      </c>
      <c r="I51" s="8">
        <v>33747.800000000003</v>
      </c>
      <c r="J51" s="11">
        <v>0</v>
      </c>
      <c r="K51" s="11">
        <v>0</v>
      </c>
      <c r="L51" s="11">
        <f t="shared" si="4"/>
        <v>46387.449000000008</v>
      </c>
    </row>
    <row r="52" spans="1:12" ht="47.25">
      <c r="A52" s="11" t="s">
        <v>32</v>
      </c>
      <c r="B52" s="44" t="s">
        <v>27</v>
      </c>
      <c r="C52" s="11" t="s">
        <v>25</v>
      </c>
      <c r="D52" s="10" t="s">
        <v>7</v>
      </c>
      <c r="E52" s="55">
        <v>0</v>
      </c>
      <c r="F52" s="47">
        <v>0</v>
      </c>
      <c r="G52" s="55">
        <v>0</v>
      </c>
      <c r="H52" s="73">
        <v>0</v>
      </c>
      <c r="I52" s="12">
        <v>500</v>
      </c>
      <c r="J52" s="11">
        <v>0</v>
      </c>
      <c r="K52" s="11">
        <v>0</v>
      </c>
      <c r="L52" s="11">
        <f t="shared" si="4"/>
        <v>500</v>
      </c>
    </row>
    <row r="53" spans="1:12" ht="47.25">
      <c r="A53" s="11" t="s">
        <v>33</v>
      </c>
      <c r="B53" s="44" t="s">
        <v>28</v>
      </c>
      <c r="C53" s="11" t="s">
        <v>15</v>
      </c>
      <c r="D53" s="10" t="s">
        <v>7</v>
      </c>
      <c r="E53" s="55">
        <v>8495.5</v>
      </c>
      <c r="F53" s="47">
        <v>0</v>
      </c>
      <c r="G53" s="55">
        <v>651.79999999999995</v>
      </c>
      <c r="H53" s="55">
        <v>0</v>
      </c>
      <c r="I53" s="8">
        <v>0</v>
      </c>
      <c r="J53" s="11">
        <v>0</v>
      </c>
      <c r="K53" s="11">
        <v>0</v>
      </c>
      <c r="L53" s="11">
        <f t="shared" si="4"/>
        <v>9147.2999999999993</v>
      </c>
    </row>
    <row r="54" spans="1:12" ht="63">
      <c r="A54" s="11" t="s">
        <v>34</v>
      </c>
      <c r="B54" s="41" t="s">
        <v>35</v>
      </c>
      <c r="C54" s="11" t="s">
        <v>15</v>
      </c>
      <c r="D54" s="45" t="s">
        <v>7</v>
      </c>
      <c r="E54" s="55">
        <v>641.16999999999996</v>
      </c>
      <c r="F54" s="47">
        <v>2267.9699999999998</v>
      </c>
      <c r="G54" s="55">
        <v>36997.300000000003</v>
      </c>
      <c r="H54" s="53">
        <v>3000</v>
      </c>
      <c r="I54" s="8">
        <v>12500</v>
      </c>
      <c r="J54" s="11">
        <v>0</v>
      </c>
      <c r="K54" s="11">
        <v>0</v>
      </c>
      <c r="L54" s="11">
        <f t="shared" si="4"/>
        <v>55406.44</v>
      </c>
    </row>
    <row r="63" spans="1:12">
      <c r="G63" s="19"/>
    </row>
  </sheetData>
  <mergeCells count="30">
    <mergeCell ref="I6:O6"/>
    <mergeCell ref="C19:C20"/>
    <mergeCell ref="A12:P12"/>
    <mergeCell ref="A11:P11"/>
    <mergeCell ref="E10:I10"/>
    <mergeCell ref="J9:P9"/>
    <mergeCell ref="I8:N8"/>
    <mergeCell ref="K7:L7"/>
    <mergeCell ref="A44:A46"/>
    <mergeCell ref="B44:B46"/>
    <mergeCell ref="C45:C46"/>
    <mergeCell ref="A38:A39"/>
    <mergeCell ref="B38:B39"/>
    <mergeCell ref="C38:C39"/>
    <mergeCell ref="A41:A43"/>
    <mergeCell ref="B41:B43"/>
    <mergeCell ref="C42:C43"/>
    <mergeCell ref="E38:M38"/>
    <mergeCell ref="J10:P10"/>
    <mergeCell ref="E15:K15"/>
    <mergeCell ref="D38:D39"/>
    <mergeCell ref="A21:A23"/>
    <mergeCell ref="B15:B16"/>
    <mergeCell ref="D15:D16"/>
    <mergeCell ref="B21:B23"/>
    <mergeCell ref="C15:C16"/>
    <mergeCell ref="A15:A16"/>
    <mergeCell ref="A18:A20"/>
    <mergeCell ref="B18:B20"/>
    <mergeCell ref="C22:C23"/>
  </mergeCells>
  <printOptions horizontalCentered="1"/>
  <pageMargins left="0.31496062992125984" right="0.39370078740157483" top="0.39370078740157483" bottom="0.39370078740157483" header="0.31496062992125984" footer="0.31496062992125984"/>
  <pageSetup paperSize="9" scale="5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2024-11-26T03:38:10Z</dcterms:modified>
</cp:coreProperties>
</file>